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c760326\OneDrive - GSK\Documents\"/>
    </mc:Choice>
  </mc:AlternateContent>
  <xr:revisionPtr revIDLastSave="8" documentId="13_ncr:1_{26BBBEA3-1979-4497-B5BF-8460FB2366AC}" xr6:coauthVersionLast="41" xr6:coauthVersionMax="41" xr10:uidLastSave="{179CB6A4-D0BE-440F-9AF3-8C92787A6D85}"/>
  <bookViews>
    <workbookView xWindow="-110" yWindow="-110" windowWidth="19420" windowHeight="1042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Sheet1!$C$3:$L$70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63" i="1" l="1"/>
  <c r="K57" i="1"/>
  <c r="K55" i="1"/>
  <c r="K54" i="1"/>
  <c r="K53" i="1"/>
  <c r="K49" i="1"/>
  <c r="K48" i="1"/>
  <c r="K45" i="1"/>
  <c r="K40" i="1"/>
  <c r="K38" i="1"/>
  <c r="K35" i="1"/>
  <c r="K32" i="1"/>
  <c r="K31" i="1"/>
  <c r="K30" i="1"/>
  <c r="K29" i="1"/>
  <c r="K28" i="1"/>
  <c r="K26" i="1"/>
  <c r="K24" i="1"/>
  <c r="K22" i="1"/>
  <c r="K14" i="1"/>
</calcChain>
</file>

<file path=xl/sharedStrings.xml><?xml version="1.0" encoding="utf-8"?>
<sst xmlns="http://schemas.openxmlformats.org/spreadsheetml/2006/main" count="520" uniqueCount="66">
  <si>
    <t>Date of event or provision of service</t>
  </si>
  <si>
    <t>Full name of HCP</t>
  </si>
  <si>
    <t>Type of HCP</t>
  </si>
  <si>
    <t>Practice Address</t>
  </si>
  <si>
    <t>Type of Service</t>
  </si>
  <si>
    <t>Type of Event or Activity</t>
  </si>
  <si>
    <t>Payment made to</t>
  </si>
  <si>
    <t>Registration Fees</t>
  </si>
  <si>
    <t>Travel &amp; Accommodation costs</t>
  </si>
  <si>
    <t>Fee for Service and Consultancy</t>
  </si>
  <si>
    <t>Healthcare Professional</t>
  </si>
  <si>
    <t>Medical Practitioner</t>
  </si>
  <si>
    <t>n/a</t>
  </si>
  <si>
    <t>Haydown Rd, Elizabeth Vale SA 5112</t>
  </si>
  <si>
    <t>Educational meeting speaker or chair person</t>
  </si>
  <si>
    <t>Company meeting in Australia</t>
  </si>
  <si>
    <t>116 Robertson Street, Fortitude Valley</t>
  </si>
  <si>
    <t>150 Albion Street, Surry Hills NSW</t>
  </si>
  <si>
    <t>Chan, Derek</t>
  </si>
  <si>
    <t>Koh, Kenneth</t>
  </si>
  <si>
    <t>Boyd, Mark A</t>
  </si>
  <si>
    <t>Khaw, Carole</t>
  </si>
  <si>
    <t>Bisshop, Fiona</t>
  </si>
  <si>
    <t>Advisory Board/ Committee member</t>
  </si>
  <si>
    <t>Company meeting overseas</t>
  </si>
  <si>
    <t>HCP Meeting</t>
  </si>
  <si>
    <t>O'Brien Street Practice/Adelaide Sexual Health Centre</t>
  </si>
  <si>
    <t>Advisory Board/Committee member</t>
  </si>
  <si>
    <t>Educational meeting attendee</t>
  </si>
  <si>
    <t>Kelly, Melissa</t>
  </si>
  <si>
    <t>Ooi, Catriona</t>
  </si>
  <si>
    <t>Pervan, Goran</t>
  </si>
  <si>
    <t>Shields, Matthew</t>
  </si>
  <si>
    <t>Smith, David</t>
  </si>
  <si>
    <t>Advisory Board or Committee Meeting</t>
  </si>
  <si>
    <t>Independent meeting in Australia</t>
  </si>
  <si>
    <t>691 Beaufort St, Mount Lawley</t>
  </si>
  <si>
    <t xml:space="preserve">Lee, Frederick </t>
  </si>
  <si>
    <t>Eu, Beng</t>
  </si>
  <si>
    <t xml:space="preserve">Bissessor, Melanie </t>
  </si>
  <si>
    <t>393 Bourke Street, Darlinghurst NSW</t>
  </si>
  <si>
    <t>150-154 Albion Street Albion Centre, Surry Hills NSW</t>
  </si>
  <si>
    <t xml:space="preserve">Roth, Norman </t>
  </si>
  <si>
    <t xml:space="preserve">Koh, Kenneth </t>
  </si>
  <si>
    <t>Bissessor, Melanie</t>
  </si>
  <si>
    <t xml:space="preserve">John, Mina </t>
  </si>
  <si>
    <t xml:space="preserve">Carr, Andrew </t>
  </si>
  <si>
    <t>390 Victoria St, Darlinghurst NSW 2010</t>
  </si>
  <si>
    <t>26-36 College St, Sydney NSW 2010</t>
  </si>
  <si>
    <t>Bloch, Mark T</t>
  </si>
  <si>
    <t xml:space="preserve">Russell, Darren </t>
  </si>
  <si>
    <t xml:space="preserve">Baker, David </t>
  </si>
  <si>
    <t xml:space="preserve">Ooi, Catriona </t>
  </si>
  <si>
    <t>165 Esplanade, Cairns City QLD 4870</t>
  </si>
  <si>
    <t>Pran Central Shopping Centre, 325 Chapel St, Prahran VIC 3181</t>
  </si>
  <si>
    <t>102 Burton St, Darlinghurst NSW 2010</t>
  </si>
  <si>
    <t>Clinic 16, 2c Herbert St  St Leonards NSW 2065</t>
  </si>
  <si>
    <t>580 Swanston St  Carlton VIC 3058</t>
  </si>
  <si>
    <t>Royal Prince Alfred Hospital, Missenden Road  Camperdown NSW 2050</t>
  </si>
  <si>
    <t>4 Shepherd Lane  Lismore NSW 2480</t>
  </si>
  <si>
    <t>Royal Perth Hospital
179 Wellington Street, Perth 6000</t>
  </si>
  <si>
    <t>325 Chapel Street, Prahran 3181</t>
  </si>
  <si>
    <t>Infectious Disease Physician</t>
  </si>
  <si>
    <t xml:space="preserve">HCP Transfer of Value (ToV) Report for the period 1/05/19 to 31/10/19
Company Name: ViiV Healthcare Australia </t>
  </si>
  <si>
    <t xml:space="preserve">Shields, Matthew </t>
  </si>
  <si>
    <t xml:space="preserve">NP-AU-HVU-LTR-200001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</si>
</sst>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;[Red]\-&quot;$&quot;#,##0"/>
    <numFmt numFmtId="8" formatCode="&quot;$&quot;#,##0.00;[Red]\-&quot;$&quot;#,##0.00"/>
    <numFmt numFmtId="44" formatCode="_-&quot;$&quot;* #,##0.00_-;\-&quot;$&quot;* #,##0.00_-;_-&quot;$&quot;* &quot;-&quot;??_-;_-@_-"/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wrapText="1"/>
    </xf>
    <xf numFmtId="164" fontId="1" fillId="0" borderId="1" xfId="0" applyNumberFormat="1" applyFont="1" applyBorder="1" applyAlignment="1">
      <alignment wrapText="1"/>
    </xf>
    <xf numFmtId="164" fontId="0" fillId="0" borderId="0" xfId="0" applyNumberFormat="1"/>
    <xf numFmtId="0" fontId="0" fillId="0" borderId="1" xfId="0" applyFill="1" applyBorder="1"/>
    <xf numFmtId="0" fontId="0" fillId="0" borderId="1" xfId="0" applyBorder="1" applyAlignment="1">
      <alignment wrapText="1"/>
    </xf>
    <xf numFmtId="164" fontId="0" fillId="0" borderId="1" xfId="0" applyNumberFormat="1" applyBorder="1" applyAlignment="1">
      <alignment horizontal="center"/>
    </xf>
    <xf numFmtId="164" fontId="0" fillId="0" borderId="1" xfId="0" applyNumberFormat="1" applyBorder="1"/>
    <xf numFmtId="0" fontId="1" fillId="0" borderId="1" xfId="0" applyFont="1" applyFill="1" applyBorder="1" applyAlignment="1">
      <alignment wrapText="1"/>
    </xf>
    <xf numFmtId="0" fontId="1" fillId="0" borderId="2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0" fillId="0" borderId="0" xfId="0" applyFill="1" applyBorder="1"/>
    <xf numFmtId="0" fontId="0" fillId="0" borderId="1" xfId="0" applyBorder="1" applyAlignment="1">
      <alignment horizontal="center"/>
    </xf>
    <xf numFmtId="14" fontId="0" fillId="0" borderId="1" xfId="0" applyNumberFormat="1" applyBorder="1"/>
    <xf numFmtId="14" fontId="0" fillId="0" borderId="1" xfId="0" applyNumberFormat="1" applyBorder="1" applyAlignment="1">
      <alignment horizontal="right"/>
    </xf>
    <xf numFmtId="0" fontId="0" fillId="0" borderId="1" xfId="0" applyFill="1" applyBorder="1" applyAlignment="1">
      <alignment wrapText="1"/>
    </xf>
    <xf numFmtId="14" fontId="0" fillId="0" borderId="1" xfId="0" applyNumberFormat="1" applyBorder="1" applyAlignment="1">
      <alignment horizontal="right" wrapText="1"/>
    </xf>
    <xf numFmtId="44" fontId="0" fillId="0" borderId="1" xfId="1" applyFont="1" applyBorder="1" applyAlignment="1">
      <alignment horizontal="right" wrapText="1"/>
    </xf>
    <xf numFmtId="14" fontId="0" fillId="0" borderId="1" xfId="0" applyNumberFormat="1" applyFill="1" applyBorder="1"/>
    <xf numFmtId="0" fontId="4" fillId="0" borderId="1" xfId="0" applyFont="1" applyBorder="1" applyAlignment="1">
      <alignment wrapText="1"/>
    </xf>
    <xf numFmtId="14" fontId="0" fillId="0" borderId="1" xfId="0" applyNumberFormat="1" applyBorder="1" applyAlignment="1">
      <alignment wrapText="1"/>
    </xf>
    <xf numFmtId="0" fontId="0" fillId="0" borderId="4" xfId="0" applyBorder="1" applyAlignment="1">
      <alignment wrapText="1"/>
    </xf>
    <xf numFmtId="164" fontId="0" fillId="0" borderId="1" xfId="0" applyNumberFormat="1" applyFill="1" applyBorder="1" applyAlignment="1">
      <alignment horizontal="right" wrapText="1"/>
    </xf>
    <xf numFmtId="164" fontId="0" fillId="0" borderId="1" xfId="0" applyNumberFormat="1" applyBorder="1" applyAlignment="1">
      <alignment wrapText="1"/>
    </xf>
    <xf numFmtId="164" fontId="0" fillId="0" borderId="1" xfId="0" applyNumberFormat="1" applyBorder="1" applyAlignment="1">
      <alignment horizontal="right" wrapText="1"/>
    </xf>
    <xf numFmtId="164" fontId="0" fillId="0" borderId="1" xfId="0" applyNumberFormat="1" applyFill="1" applyBorder="1" applyAlignment="1">
      <alignment wrapText="1"/>
    </xf>
    <xf numFmtId="6" fontId="0" fillId="0" borderId="1" xfId="0" applyNumberFormat="1" applyBorder="1" applyAlignment="1">
      <alignment horizontal="center" wrapText="1"/>
    </xf>
    <xf numFmtId="17" fontId="0" fillId="0" borderId="1" xfId="0" applyNumberFormat="1" applyBorder="1" applyAlignment="1">
      <alignment horizontal="left" vertical="center"/>
    </xf>
    <xf numFmtId="164" fontId="0" fillId="0" borderId="1" xfId="0" applyNumberFormat="1" applyBorder="1" applyAlignment="1">
      <alignment horizontal="right"/>
    </xf>
    <xf numFmtId="0" fontId="5" fillId="0" borderId="1" xfId="0" applyFont="1" applyFill="1" applyBorder="1" applyAlignment="1" applyProtection="1">
      <alignment wrapText="1" readingOrder="1"/>
      <protection locked="0"/>
    </xf>
    <xf numFmtId="0" fontId="0" fillId="0" borderId="1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0" fillId="0" borderId="1" xfId="0" applyFont="1" applyBorder="1" applyAlignment="1">
      <alignment wrapText="1"/>
    </xf>
    <xf numFmtId="0" fontId="0" fillId="0" borderId="3" xfId="0" applyFont="1" applyBorder="1" applyAlignment="1">
      <alignment wrapText="1"/>
    </xf>
    <xf numFmtId="164" fontId="0" fillId="0" borderId="1" xfId="0" applyNumberFormat="1" applyFill="1" applyBorder="1" applyAlignment="1">
      <alignment horizontal="center" wrapText="1"/>
    </xf>
    <xf numFmtId="8" fontId="6" fillId="0" borderId="5" xfId="0" applyNumberFormat="1" applyFont="1" applyBorder="1" applyAlignment="1">
      <alignment horizontal="right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2:L72"/>
  <sheetViews>
    <sheetView tabSelected="1" topLeftCell="B1" zoomScale="90" zoomScaleNormal="90" workbookViewId="0">
      <pane xSplit="2" ySplit="3" topLeftCell="D4" activePane="bottomRight" state="frozen"/>
      <selection activeCell="B1" sqref="B1"/>
      <selection pane="topRight" activeCell="C1" sqref="C1"/>
      <selection pane="bottomLeft" activeCell="B4" sqref="B4"/>
      <selection pane="bottomRight" activeCell="E78" sqref="E78"/>
    </sheetView>
  </sheetViews>
  <sheetFormatPr defaultRowHeight="14.5" x14ac:dyDescent="0.35"/>
  <cols>
    <col min="1" max="2" width="4" customWidth="1"/>
    <col min="3" max="3" width="19.54296875" bestFit="1" customWidth="1"/>
    <col min="4" max="4" width="21.1796875" bestFit="1" customWidth="1"/>
    <col min="5" max="5" width="19.26953125" bestFit="1" customWidth="1"/>
    <col min="6" max="6" width="36.453125" style="12" customWidth="1"/>
    <col min="7" max="7" width="25.453125" customWidth="1"/>
    <col min="8" max="8" width="17.54296875" bestFit="1" customWidth="1"/>
    <col min="9" max="9" width="22.453125" style="1" bestFit="1" customWidth="1"/>
    <col min="10" max="10" width="10.54296875" customWidth="1"/>
    <col min="11" max="11" width="14.1796875" style="4" customWidth="1"/>
    <col min="12" max="12" width="12.453125" style="4" customWidth="1"/>
  </cols>
  <sheetData>
    <row r="2" spans="3:12" ht="38.25" customHeight="1" x14ac:dyDescent="0.35">
      <c r="C2" s="38" t="s">
        <v>63</v>
      </c>
      <c r="D2" s="39"/>
      <c r="E2" s="39"/>
      <c r="F2" s="39"/>
      <c r="G2" s="39"/>
      <c r="H2" s="39"/>
      <c r="I2" s="39"/>
      <c r="J2" s="39"/>
      <c r="K2" s="39"/>
      <c r="L2" s="39"/>
    </row>
    <row r="3" spans="3:12" s="1" customFormat="1" ht="48" customHeight="1" x14ac:dyDescent="0.35">
      <c r="C3" s="2" t="s">
        <v>0</v>
      </c>
      <c r="D3" s="2" t="s">
        <v>1</v>
      </c>
      <c r="E3" s="10" t="s">
        <v>2</v>
      </c>
      <c r="F3" s="9" t="s">
        <v>3</v>
      </c>
      <c r="G3" s="11" t="s">
        <v>4</v>
      </c>
      <c r="H3" s="2" t="s">
        <v>5</v>
      </c>
      <c r="I3" s="2" t="s">
        <v>6</v>
      </c>
      <c r="J3" s="2" t="s">
        <v>7</v>
      </c>
      <c r="K3" s="3" t="s">
        <v>8</v>
      </c>
      <c r="L3" s="3" t="s">
        <v>9</v>
      </c>
    </row>
    <row r="4" spans="3:12" ht="29" x14ac:dyDescent="0.35">
      <c r="C4" s="15">
        <v>43555</v>
      </c>
      <c r="D4" s="6" t="s">
        <v>20</v>
      </c>
      <c r="E4" s="6" t="s">
        <v>62</v>
      </c>
      <c r="F4" s="32" t="s">
        <v>13</v>
      </c>
      <c r="G4" s="6" t="s">
        <v>14</v>
      </c>
      <c r="H4" s="6" t="s">
        <v>15</v>
      </c>
      <c r="I4" s="6" t="s">
        <v>10</v>
      </c>
      <c r="J4" s="13" t="s">
        <v>12</v>
      </c>
      <c r="K4" s="7">
        <v>1014.7</v>
      </c>
      <c r="L4" s="8">
        <v>2150</v>
      </c>
    </row>
    <row r="5" spans="3:12" ht="29" x14ac:dyDescent="0.35">
      <c r="C5" s="15">
        <v>43538</v>
      </c>
      <c r="D5" s="6" t="s">
        <v>19</v>
      </c>
      <c r="E5" s="6" t="s">
        <v>11</v>
      </c>
      <c r="F5" s="6" t="s">
        <v>16</v>
      </c>
      <c r="G5" s="6" t="s">
        <v>14</v>
      </c>
      <c r="H5" s="6" t="s">
        <v>15</v>
      </c>
      <c r="I5" s="6" t="s">
        <v>10</v>
      </c>
      <c r="J5" s="13" t="s">
        <v>12</v>
      </c>
      <c r="K5" s="7" t="s">
        <v>12</v>
      </c>
      <c r="L5" s="8">
        <v>1950</v>
      </c>
    </row>
    <row r="6" spans="3:12" ht="29" x14ac:dyDescent="0.35">
      <c r="C6" s="15">
        <v>43552</v>
      </c>
      <c r="D6" s="6" t="s">
        <v>18</v>
      </c>
      <c r="E6" s="6" t="s">
        <v>11</v>
      </c>
      <c r="F6" s="16" t="s">
        <v>17</v>
      </c>
      <c r="G6" s="6" t="s">
        <v>14</v>
      </c>
      <c r="H6" s="6" t="s">
        <v>15</v>
      </c>
      <c r="I6" s="6" t="s">
        <v>10</v>
      </c>
      <c r="J6" s="13" t="s">
        <v>12</v>
      </c>
      <c r="K6" s="7" t="s">
        <v>12</v>
      </c>
      <c r="L6" s="8">
        <v>2150</v>
      </c>
    </row>
    <row r="7" spans="3:12" ht="29" x14ac:dyDescent="0.35">
      <c r="C7" s="17">
        <v>43586</v>
      </c>
      <c r="D7" s="6" t="s">
        <v>21</v>
      </c>
      <c r="E7" s="6" t="s">
        <v>11</v>
      </c>
      <c r="F7" s="20" t="s">
        <v>26</v>
      </c>
      <c r="G7" s="6" t="s">
        <v>23</v>
      </c>
      <c r="H7" s="6" t="s">
        <v>24</v>
      </c>
      <c r="I7" s="6" t="s">
        <v>10</v>
      </c>
      <c r="J7" s="13" t="s">
        <v>12</v>
      </c>
      <c r="K7" s="13" t="s">
        <v>12</v>
      </c>
      <c r="L7" s="18">
        <v>1040</v>
      </c>
    </row>
    <row r="8" spans="3:12" ht="29" x14ac:dyDescent="0.35">
      <c r="C8" s="17">
        <v>43586</v>
      </c>
      <c r="D8" s="6" t="s">
        <v>22</v>
      </c>
      <c r="E8" s="6" t="s">
        <v>11</v>
      </c>
      <c r="F8" s="1" t="s">
        <v>16</v>
      </c>
      <c r="G8" s="6" t="s">
        <v>23</v>
      </c>
      <c r="H8" s="6" t="s">
        <v>24</v>
      </c>
      <c r="I8" s="6" t="s">
        <v>10</v>
      </c>
      <c r="J8" s="13" t="s">
        <v>12</v>
      </c>
      <c r="K8" s="13" t="s">
        <v>12</v>
      </c>
      <c r="L8" s="18">
        <v>1040</v>
      </c>
    </row>
    <row r="9" spans="3:12" ht="29" x14ac:dyDescent="0.35">
      <c r="C9" s="14">
        <v>43620</v>
      </c>
      <c r="D9" s="6" t="s">
        <v>21</v>
      </c>
      <c r="E9" s="6" t="s">
        <v>11</v>
      </c>
      <c r="F9" s="20" t="s">
        <v>26</v>
      </c>
      <c r="G9" s="6" t="s">
        <v>23</v>
      </c>
      <c r="H9" s="6" t="s">
        <v>24</v>
      </c>
      <c r="I9" s="6" t="s">
        <v>10</v>
      </c>
      <c r="J9" s="13" t="s">
        <v>12</v>
      </c>
      <c r="K9" s="13" t="s">
        <v>12</v>
      </c>
      <c r="L9" s="18">
        <v>487.5</v>
      </c>
    </row>
    <row r="10" spans="3:12" ht="29" x14ac:dyDescent="0.35">
      <c r="C10" s="14">
        <v>43620</v>
      </c>
      <c r="D10" s="6" t="s">
        <v>22</v>
      </c>
      <c r="E10" s="6" t="s">
        <v>11</v>
      </c>
      <c r="F10" s="1" t="s">
        <v>16</v>
      </c>
      <c r="G10" s="6" t="s">
        <v>23</v>
      </c>
      <c r="H10" s="6" t="s">
        <v>24</v>
      </c>
      <c r="I10" s="6" t="s">
        <v>10</v>
      </c>
      <c r="J10" s="13" t="s">
        <v>12</v>
      </c>
      <c r="K10" s="13" t="s">
        <v>12</v>
      </c>
      <c r="L10" s="18">
        <v>487.5</v>
      </c>
    </row>
    <row r="11" spans="3:12" ht="29" x14ac:dyDescent="0.35">
      <c r="C11" s="14">
        <v>43712</v>
      </c>
      <c r="D11" s="6" t="s">
        <v>21</v>
      </c>
      <c r="E11" s="6" t="s">
        <v>11</v>
      </c>
      <c r="F11" s="20" t="s">
        <v>26</v>
      </c>
      <c r="G11" s="6" t="s">
        <v>23</v>
      </c>
      <c r="H11" s="6" t="s">
        <v>24</v>
      </c>
      <c r="I11" s="6" t="s">
        <v>10</v>
      </c>
      <c r="J11" s="13" t="s">
        <v>12</v>
      </c>
      <c r="K11" s="13" t="s">
        <v>12</v>
      </c>
      <c r="L11" s="18">
        <v>390</v>
      </c>
    </row>
    <row r="12" spans="3:12" ht="29" x14ac:dyDescent="0.35">
      <c r="C12" s="19">
        <v>43565</v>
      </c>
      <c r="D12" s="5" t="s">
        <v>31</v>
      </c>
      <c r="E12" s="6" t="s">
        <v>11</v>
      </c>
      <c r="F12" s="30" t="s">
        <v>36</v>
      </c>
      <c r="G12" s="6" t="s">
        <v>14</v>
      </c>
      <c r="H12" s="6" t="s">
        <v>15</v>
      </c>
      <c r="I12" s="6" t="s">
        <v>10</v>
      </c>
      <c r="J12" s="13" t="s">
        <v>12</v>
      </c>
      <c r="K12" s="13" t="s">
        <v>12</v>
      </c>
      <c r="L12" s="8">
        <v>2730</v>
      </c>
    </row>
    <row r="13" spans="3:12" ht="29" x14ac:dyDescent="0.35">
      <c r="C13" s="21">
        <v>43558</v>
      </c>
      <c r="D13" s="6" t="s">
        <v>21</v>
      </c>
      <c r="E13" s="22" t="s">
        <v>11</v>
      </c>
      <c r="F13" s="20" t="s">
        <v>26</v>
      </c>
      <c r="G13" s="6" t="s">
        <v>27</v>
      </c>
      <c r="H13" s="6" t="s">
        <v>34</v>
      </c>
      <c r="I13" s="6" t="s">
        <v>10</v>
      </c>
      <c r="J13" s="13" t="s">
        <v>12</v>
      </c>
      <c r="K13" s="13" t="s">
        <v>12</v>
      </c>
      <c r="L13" s="24">
        <v>3120</v>
      </c>
    </row>
    <row r="14" spans="3:12" ht="29" x14ac:dyDescent="0.35">
      <c r="C14" s="21">
        <v>43585</v>
      </c>
      <c r="D14" s="6" t="s">
        <v>21</v>
      </c>
      <c r="E14" s="6" t="s">
        <v>11</v>
      </c>
      <c r="F14" s="20" t="s">
        <v>26</v>
      </c>
      <c r="G14" s="6" t="s">
        <v>14</v>
      </c>
      <c r="H14" s="6" t="s">
        <v>15</v>
      </c>
      <c r="I14" s="6" t="s">
        <v>10</v>
      </c>
      <c r="J14" s="13" t="s">
        <v>12</v>
      </c>
      <c r="K14" s="23">
        <f>369.69+22</f>
        <v>391.69</v>
      </c>
      <c r="L14" s="24">
        <v>3900</v>
      </c>
    </row>
    <row r="15" spans="3:12" ht="29.5" thickBot="1" x14ac:dyDescent="0.4">
      <c r="C15" s="21">
        <v>43571</v>
      </c>
      <c r="D15" s="6" t="s">
        <v>18</v>
      </c>
      <c r="E15" s="6" t="s">
        <v>11</v>
      </c>
      <c r="F15" s="16" t="s">
        <v>17</v>
      </c>
      <c r="G15" s="6" t="s">
        <v>14</v>
      </c>
      <c r="H15" s="6" t="s">
        <v>15</v>
      </c>
      <c r="I15" s="6" t="s">
        <v>10</v>
      </c>
      <c r="J15" s="13" t="s">
        <v>12</v>
      </c>
      <c r="K15" s="37">
        <v>907.45</v>
      </c>
      <c r="L15" s="37">
        <v>4300</v>
      </c>
    </row>
    <row r="16" spans="3:12" ht="29" x14ac:dyDescent="0.35">
      <c r="C16" s="21">
        <v>43567</v>
      </c>
      <c r="D16" s="6" t="s">
        <v>30</v>
      </c>
      <c r="E16" s="6" t="s">
        <v>11</v>
      </c>
      <c r="F16" s="33" t="s">
        <v>56</v>
      </c>
      <c r="G16" s="6" t="s">
        <v>27</v>
      </c>
      <c r="H16" s="6" t="s">
        <v>34</v>
      </c>
      <c r="I16" s="6" t="s">
        <v>10</v>
      </c>
      <c r="J16" s="13" t="s">
        <v>12</v>
      </c>
      <c r="K16" s="13" t="s">
        <v>12</v>
      </c>
      <c r="L16" s="24">
        <v>3120</v>
      </c>
    </row>
    <row r="17" spans="3:12" ht="29" x14ac:dyDescent="0.35">
      <c r="C17" s="21">
        <v>43567</v>
      </c>
      <c r="D17" s="6" t="s">
        <v>37</v>
      </c>
      <c r="E17" s="6" t="s">
        <v>11</v>
      </c>
      <c r="F17" s="33" t="s">
        <v>58</v>
      </c>
      <c r="G17" s="6" t="s">
        <v>27</v>
      </c>
      <c r="H17" s="6" t="s">
        <v>34</v>
      </c>
      <c r="I17" s="6" t="s">
        <v>10</v>
      </c>
      <c r="J17" s="13" t="s">
        <v>12</v>
      </c>
      <c r="K17" s="13" t="s">
        <v>12</v>
      </c>
      <c r="L17" s="24">
        <v>3120</v>
      </c>
    </row>
    <row r="18" spans="3:12" ht="29" x14ac:dyDescent="0.35">
      <c r="C18" s="21">
        <v>43570</v>
      </c>
      <c r="D18" s="6" t="s">
        <v>38</v>
      </c>
      <c r="E18" s="6" t="s">
        <v>11</v>
      </c>
      <c r="F18" s="6" t="s">
        <v>61</v>
      </c>
      <c r="G18" s="6" t="s">
        <v>14</v>
      </c>
      <c r="H18" s="6" t="s">
        <v>15</v>
      </c>
      <c r="I18" s="6" t="s">
        <v>10</v>
      </c>
      <c r="J18" s="13" t="s">
        <v>12</v>
      </c>
      <c r="K18" s="13" t="s">
        <v>12</v>
      </c>
      <c r="L18" s="26">
        <v>1560</v>
      </c>
    </row>
    <row r="19" spans="3:12" ht="29" x14ac:dyDescent="0.35">
      <c r="C19" s="21">
        <v>43570</v>
      </c>
      <c r="D19" s="6" t="s">
        <v>39</v>
      </c>
      <c r="E19" s="6" t="s">
        <v>11</v>
      </c>
      <c r="F19" s="32" t="s">
        <v>57</v>
      </c>
      <c r="G19" s="6" t="s">
        <v>14</v>
      </c>
      <c r="H19" s="6" t="s">
        <v>15</v>
      </c>
      <c r="I19" s="6" t="s">
        <v>10</v>
      </c>
      <c r="J19" s="13" t="s">
        <v>12</v>
      </c>
      <c r="K19" s="13" t="s">
        <v>12</v>
      </c>
      <c r="L19" s="26">
        <v>1560</v>
      </c>
    </row>
    <row r="20" spans="3:12" ht="29" x14ac:dyDescent="0.35">
      <c r="C20" s="21">
        <v>43573</v>
      </c>
      <c r="D20" s="6" t="s">
        <v>64</v>
      </c>
      <c r="E20" s="6" t="s">
        <v>11</v>
      </c>
      <c r="F20" s="6" t="s">
        <v>40</v>
      </c>
      <c r="G20" s="6" t="s">
        <v>27</v>
      </c>
      <c r="H20" s="6" t="s">
        <v>34</v>
      </c>
      <c r="I20" s="6" t="s">
        <v>10</v>
      </c>
      <c r="J20" s="13" t="s">
        <v>12</v>
      </c>
      <c r="K20" s="13" t="s">
        <v>12</v>
      </c>
      <c r="L20" s="24">
        <v>3120</v>
      </c>
    </row>
    <row r="21" spans="3:12" ht="29" x14ac:dyDescent="0.35">
      <c r="C21" s="21">
        <v>43585</v>
      </c>
      <c r="D21" s="6" t="s">
        <v>33</v>
      </c>
      <c r="E21" s="6" t="s">
        <v>11</v>
      </c>
      <c r="F21" s="33" t="s">
        <v>59</v>
      </c>
      <c r="G21" s="6" t="s">
        <v>28</v>
      </c>
      <c r="H21" s="6" t="s">
        <v>15</v>
      </c>
      <c r="I21" s="6" t="s">
        <v>10</v>
      </c>
      <c r="J21" s="13" t="s">
        <v>12</v>
      </c>
      <c r="K21" s="25">
        <v>612.5</v>
      </c>
      <c r="L21" s="13" t="s">
        <v>12</v>
      </c>
    </row>
    <row r="22" spans="3:12" ht="29" x14ac:dyDescent="0.35">
      <c r="C22" s="21">
        <v>43594</v>
      </c>
      <c r="D22" s="6" t="s">
        <v>29</v>
      </c>
      <c r="E22" s="6" t="s">
        <v>11</v>
      </c>
      <c r="F22" s="31" t="s">
        <v>41</v>
      </c>
      <c r="G22" s="6" t="s">
        <v>14</v>
      </c>
      <c r="H22" s="6" t="s">
        <v>15</v>
      </c>
      <c r="I22" s="6" t="s">
        <v>10</v>
      </c>
      <c r="J22" s="13" t="s">
        <v>12</v>
      </c>
      <c r="K22" s="23">
        <f>22+767.6+382.02</f>
        <v>1171.6199999999999</v>
      </c>
      <c r="L22" s="24">
        <v>2145</v>
      </c>
    </row>
    <row r="23" spans="3:12" ht="29" x14ac:dyDescent="0.35">
      <c r="C23" s="21">
        <v>43615</v>
      </c>
      <c r="D23" s="6" t="s">
        <v>29</v>
      </c>
      <c r="E23" s="6" t="s">
        <v>11</v>
      </c>
      <c r="F23" s="31" t="s">
        <v>41</v>
      </c>
      <c r="G23" s="6" t="s">
        <v>14</v>
      </c>
      <c r="H23" s="6" t="s">
        <v>15</v>
      </c>
      <c r="I23" s="6" t="s">
        <v>10</v>
      </c>
      <c r="J23" s="13" t="s">
        <v>12</v>
      </c>
      <c r="K23" s="13" t="s">
        <v>12</v>
      </c>
      <c r="L23" s="24">
        <v>3120</v>
      </c>
    </row>
    <row r="24" spans="3:12" ht="29" x14ac:dyDescent="0.35">
      <c r="C24" s="21">
        <v>43647</v>
      </c>
      <c r="D24" s="6" t="s">
        <v>29</v>
      </c>
      <c r="E24" s="6" t="s">
        <v>11</v>
      </c>
      <c r="F24" s="31" t="s">
        <v>41</v>
      </c>
      <c r="G24" s="6" t="s">
        <v>14</v>
      </c>
      <c r="H24" s="6" t="s">
        <v>15</v>
      </c>
      <c r="I24" s="6" t="s">
        <v>10</v>
      </c>
      <c r="J24" s="13" t="s">
        <v>12</v>
      </c>
      <c r="K24" s="23">
        <f>22+442.49</f>
        <v>464.49</v>
      </c>
      <c r="L24" s="24">
        <v>1170</v>
      </c>
    </row>
    <row r="25" spans="3:12" ht="29" x14ac:dyDescent="0.35">
      <c r="C25" s="21">
        <v>43638</v>
      </c>
      <c r="D25" s="6" t="s">
        <v>43</v>
      </c>
      <c r="E25" s="6" t="s">
        <v>11</v>
      </c>
      <c r="F25" s="6" t="s">
        <v>16</v>
      </c>
      <c r="G25" s="6" t="s">
        <v>14</v>
      </c>
      <c r="H25" s="6" t="s">
        <v>15</v>
      </c>
      <c r="I25" s="6" t="s">
        <v>10</v>
      </c>
      <c r="J25" s="13" t="s">
        <v>12</v>
      </c>
      <c r="K25" s="23"/>
      <c r="L25" s="24">
        <v>1560</v>
      </c>
    </row>
    <row r="26" spans="3:12" ht="29" x14ac:dyDescent="0.35">
      <c r="C26" s="21">
        <v>43647</v>
      </c>
      <c r="D26" s="6" t="s">
        <v>20</v>
      </c>
      <c r="E26" s="6" t="s">
        <v>11</v>
      </c>
      <c r="F26" s="32" t="s">
        <v>13</v>
      </c>
      <c r="G26" s="6" t="s">
        <v>14</v>
      </c>
      <c r="H26" s="6" t="s">
        <v>15</v>
      </c>
      <c r="I26" s="6" t="s">
        <v>10</v>
      </c>
      <c r="J26" s="13" t="s">
        <v>12</v>
      </c>
      <c r="K26" s="23">
        <f>22+22+956.45+22+244.8+222.81+357</f>
        <v>1847.06</v>
      </c>
      <c r="L26" s="24">
        <v>5590</v>
      </c>
    </row>
    <row r="27" spans="3:12" ht="29" x14ac:dyDescent="0.35">
      <c r="C27" s="21">
        <v>43585</v>
      </c>
      <c r="D27" s="6" t="s">
        <v>21</v>
      </c>
      <c r="E27" s="6" t="s">
        <v>11</v>
      </c>
      <c r="F27" s="20" t="s">
        <v>26</v>
      </c>
      <c r="G27" s="6" t="s">
        <v>14</v>
      </c>
      <c r="H27" s="6" t="s">
        <v>25</v>
      </c>
      <c r="I27" s="6" t="s">
        <v>10</v>
      </c>
      <c r="J27" s="13" t="s">
        <v>12</v>
      </c>
      <c r="K27" s="23"/>
      <c r="L27" s="24">
        <v>3510</v>
      </c>
    </row>
    <row r="28" spans="3:12" ht="29" x14ac:dyDescent="0.35">
      <c r="C28" s="21">
        <v>43649</v>
      </c>
      <c r="D28" s="6" t="s">
        <v>42</v>
      </c>
      <c r="E28" s="6" t="s">
        <v>11</v>
      </c>
      <c r="F28" s="32" t="s">
        <v>54</v>
      </c>
      <c r="G28" s="6" t="s">
        <v>27</v>
      </c>
      <c r="H28" s="6" t="s">
        <v>34</v>
      </c>
      <c r="I28" s="6" t="s">
        <v>10</v>
      </c>
      <c r="J28" s="13" t="s">
        <v>12</v>
      </c>
      <c r="K28" s="23">
        <f>22+624.14+253.75</f>
        <v>899.89</v>
      </c>
      <c r="L28" s="24">
        <v>1560</v>
      </c>
    </row>
    <row r="29" spans="3:12" ht="29" x14ac:dyDescent="0.35">
      <c r="C29" s="21">
        <v>43649</v>
      </c>
      <c r="D29" s="5" t="s">
        <v>31</v>
      </c>
      <c r="E29" s="6" t="s">
        <v>11</v>
      </c>
      <c r="F29" s="30" t="s">
        <v>36</v>
      </c>
      <c r="G29" s="6" t="s">
        <v>14</v>
      </c>
      <c r="H29" s="6" t="s">
        <v>25</v>
      </c>
      <c r="I29" s="6" t="s">
        <v>10</v>
      </c>
      <c r="J29" s="13" t="s">
        <v>12</v>
      </c>
      <c r="K29" s="23">
        <f>22+820.21+325.82</f>
        <v>1168.03</v>
      </c>
      <c r="L29" s="13" t="s">
        <v>12</v>
      </c>
    </row>
    <row r="30" spans="3:12" ht="29" x14ac:dyDescent="0.35">
      <c r="C30" s="21">
        <v>43678</v>
      </c>
      <c r="D30" s="6" t="s">
        <v>20</v>
      </c>
      <c r="E30" s="6" t="s">
        <v>11</v>
      </c>
      <c r="F30" s="32" t="s">
        <v>13</v>
      </c>
      <c r="G30" s="6" t="s">
        <v>14</v>
      </c>
      <c r="H30" s="6" t="s">
        <v>24</v>
      </c>
      <c r="I30" s="6" t="s">
        <v>10</v>
      </c>
      <c r="J30" s="13" t="s">
        <v>12</v>
      </c>
      <c r="K30" s="23">
        <f>20+1251.69+255.86+92+82</f>
        <v>1701.5500000000002</v>
      </c>
      <c r="L30" s="24">
        <v>3340</v>
      </c>
    </row>
    <row r="31" spans="3:12" ht="29" x14ac:dyDescent="0.35">
      <c r="C31" s="21">
        <v>43682</v>
      </c>
      <c r="D31" s="6" t="s">
        <v>29</v>
      </c>
      <c r="E31" s="6" t="s">
        <v>11</v>
      </c>
      <c r="F31" s="31" t="s">
        <v>41</v>
      </c>
      <c r="G31" s="6" t="s">
        <v>14</v>
      </c>
      <c r="H31" s="6" t="s">
        <v>15</v>
      </c>
      <c r="I31" s="6" t="s">
        <v>10</v>
      </c>
      <c r="J31" s="13" t="s">
        <v>12</v>
      </c>
      <c r="K31" s="23">
        <f>22+593.05</f>
        <v>615.04999999999995</v>
      </c>
      <c r="L31" s="24">
        <v>1950</v>
      </c>
    </row>
    <row r="32" spans="3:12" ht="29" x14ac:dyDescent="0.35">
      <c r="C32" s="21">
        <v>43685</v>
      </c>
      <c r="D32" s="6" t="s">
        <v>20</v>
      </c>
      <c r="E32" s="6" t="s">
        <v>11</v>
      </c>
      <c r="F32" s="32" t="s">
        <v>13</v>
      </c>
      <c r="G32" s="6" t="s">
        <v>14</v>
      </c>
      <c r="H32" s="6" t="s">
        <v>15</v>
      </c>
      <c r="I32" s="6" t="s">
        <v>10</v>
      </c>
      <c r="J32" s="13" t="s">
        <v>12</v>
      </c>
      <c r="K32" s="23">
        <f>22+493.92</f>
        <v>515.92000000000007</v>
      </c>
      <c r="L32" s="24">
        <v>1720</v>
      </c>
    </row>
    <row r="33" spans="3:12" ht="29" x14ac:dyDescent="0.35">
      <c r="C33" s="21">
        <v>43685</v>
      </c>
      <c r="D33" s="6" t="s">
        <v>18</v>
      </c>
      <c r="E33" s="6" t="s">
        <v>11</v>
      </c>
      <c r="F33" s="16" t="s">
        <v>17</v>
      </c>
      <c r="G33" s="6" t="s">
        <v>14</v>
      </c>
      <c r="H33" s="6" t="s">
        <v>15</v>
      </c>
      <c r="I33" s="6" t="s">
        <v>10</v>
      </c>
      <c r="J33" s="13" t="s">
        <v>12</v>
      </c>
      <c r="K33" s="13" t="s">
        <v>12</v>
      </c>
      <c r="L33" s="24">
        <v>860</v>
      </c>
    </row>
    <row r="34" spans="3:12" ht="29" x14ac:dyDescent="0.35">
      <c r="C34" s="21">
        <v>43693</v>
      </c>
      <c r="D34" s="6" t="s">
        <v>43</v>
      </c>
      <c r="E34" s="6" t="s">
        <v>11</v>
      </c>
      <c r="F34" s="6" t="s">
        <v>16</v>
      </c>
      <c r="G34" s="6" t="s">
        <v>14</v>
      </c>
      <c r="H34" s="6" t="s">
        <v>15</v>
      </c>
      <c r="I34" s="6" t="s">
        <v>10</v>
      </c>
      <c r="J34" s="13" t="s">
        <v>12</v>
      </c>
      <c r="K34" s="13" t="s">
        <v>12</v>
      </c>
      <c r="L34" s="24">
        <v>390</v>
      </c>
    </row>
    <row r="35" spans="3:12" ht="29" x14ac:dyDescent="0.35">
      <c r="C35" s="21">
        <v>43697</v>
      </c>
      <c r="D35" s="6" t="s">
        <v>38</v>
      </c>
      <c r="E35" s="6" t="s">
        <v>11</v>
      </c>
      <c r="F35" s="6" t="s">
        <v>61</v>
      </c>
      <c r="G35" s="6" t="s">
        <v>14</v>
      </c>
      <c r="H35" s="6" t="s">
        <v>15</v>
      </c>
      <c r="I35" s="6" t="s">
        <v>10</v>
      </c>
      <c r="J35" s="13" t="s">
        <v>12</v>
      </c>
      <c r="K35" s="23">
        <f>22+341.41</f>
        <v>363.41</v>
      </c>
      <c r="L35" s="24">
        <v>3120</v>
      </c>
    </row>
    <row r="36" spans="3:12" ht="29" x14ac:dyDescent="0.35">
      <c r="C36" s="21">
        <v>43698</v>
      </c>
      <c r="D36" s="5" t="s">
        <v>31</v>
      </c>
      <c r="E36" s="6" t="s">
        <v>11</v>
      </c>
      <c r="F36" s="30" t="s">
        <v>36</v>
      </c>
      <c r="G36" s="6" t="s">
        <v>14</v>
      </c>
      <c r="H36" s="6" t="s">
        <v>15</v>
      </c>
      <c r="I36" s="6" t="s">
        <v>10</v>
      </c>
      <c r="J36" s="13" t="s">
        <v>12</v>
      </c>
      <c r="K36" s="13" t="s">
        <v>12</v>
      </c>
      <c r="L36" s="24">
        <v>390</v>
      </c>
    </row>
    <row r="37" spans="3:12" ht="29" x14ac:dyDescent="0.35">
      <c r="C37" s="21">
        <v>43699</v>
      </c>
      <c r="D37" s="6" t="s">
        <v>18</v>
      </c>
      <c r="E37" s="6" t="s">
        <v>11</v>
      </c>
      <c r="F37" s="16" t="s">
        <v>17</v>
      </c>
      <c r="G37" s="6" t="s">
        <v>14</v>
      </c>
      <c r="H37" s="6" t="s">
        <v>15</v>
      </c>
      <c r="I37" s="6" t="s">
        <v>10</v>
      </c>
      <c r="J37" s="13" t="s">
        <v>12</v>
      </c>
      <c r="K37" s="13" t="s">
        <v>12</v>
      </c>
      <c r="L37" s="24">
        <v>1720</v>
      </c>
    </row>
    <row r="38" spans="3:12" ht="29" x14ac:dyDescent="0.35">
      <c r="C38" s="21">
        <v>43711</v>
      </c>
      <c r="D38" s="6" t="s">
        <v>44</v>
      </c>
      <c r="E38" s="6" t="s">
        <v>11</v>
      </c>
      <c r="F38" s="32" t="s">
        <v>57</v>
      </c>
      <c r="G38" s="6" t="s">
        <v>14</v>
      </c>
      <c r="H38" s="6" t="s">
        <v>15</v>
      </c>
      <c r="I38" s="6" t="s">
        <v>10</v>
      </c>
      <c r="J38" s="13" t="s">
        <v>12</v>
      </c>
      <c r="K38" s="23">
        <f>22+99+756.64+22</f>
        <v>899.64</v>
      </c>
      <c r="L38" s="24">
        <v>2340</v>
      </c>
    </row>
    <row r="39" spans="3:12" ht="29" x14ac:dyDescent="0.35">
      <c r="C39" s="21">
        <v>43703</v>
      </c>
      <c r="D39" s="6" t="s">
        <v>44</v>
      </c>
      <c r="E39" s="6" t="s">
        <v>11</v>
      </c>
      <c r="F39" s="32" t="s">
        <v>57</v>
      </c>
      <c r="G39" s="6" t="s">
        <v>14</v>
      </c>
      <c r="H39" s="6" t="s">
        <v>15</v>
      </c>
      <c r="I39" s="6" t="s">
        <v>10</v>
      </c>
      <c r="J39" s="13" t="s">
        <v>12</v>
      </c>
      <c r="K39" s="36" t="s">
        <v>12</v>
      </c>
      <c r="L39" s="24">
        <v>1170</v>
      </c>
    </row>
    <row r="40" spans="3:12" ht="29" x14ac:dyDescent="0.35">
      <c r="C40" s="21">
        <v>43713</v>
      </c>
      <c r="D40" s="6" t="s">
        <v>20</v>
      </c>
      <c r="E40" s="6" t="s">
        <v>11</v>
      </c>
      <c r="F40" s="32" t="s">
        <v>13</v>
      </c>
      <c r="G40" s="6" t="s">
        <v>14</v>
      </c>
      <c r="H40" s="6" t="s">
        <v>15</v>
      </c>
      <c r="I40" s="6" t="s">
        <v>10</v>
      </c>
      <c r="J40" s="13" t="s">
        <v>12</v>
      </c>
      <c r="K40" s="23">
        <f>22+346.43+314.41</f>
        <v>682.84</v>
      </c>
      <c r="L40" s="24">
        <v>3010</v>
      </c>
    </row>
    <row r="41" spans="3:12" ht="29" x14ac:dyDescent="0.35">
      <c r="C41" s="21">
        <v>43717</v>
      </c>
      <c r="D41" s="6" t="s">
        <v>29</v>
      </c>
      <c r="E41" s="6" t="s">
        <v>11</v>
      </c>
      <c r="F41" s="31" t="s">
        <v>41</v>
      </c>
      <c r="G41" s="6" t="s">
        <v>14</v>
      </c>
      <c r="H41" s="6" t="s">
        <v>15</v>
      </c>
      <c r="I41" s="6" t="s">
        <v>10</v>
      </c>
      <c r="J41" s="13" t="s">
        <v>12</v>
      </c>
      <c r="K41" s="13" t="s">
        <v>12</v>
      </c>
      <c r="L41" s="24">
        <v>390</v>
      </c>
    </row>
    <row r="42" spans="3:12" ht="29" x14ac:dyDescent="0.35">
      <c r="C42" s="21">
        <v>43728</v>
      </c>
      <c r="D42" s="6" t="s">
        <v>45</v>
      </c>
      <c r="E42" s="6" t="s">
        <v>11</v>
      </c>
      <c r="F42" s="32" t="s">
        <v>60</v>
      </c>
      <c r="G42" s="6" t="s">
        <v>27</v>
      </c>
      <c r="H42" s="6" t="s">
        <v>34</v>
      </c>
      <c r="I42" s="6" t="s">
        <v>10</v>
      </c>
      <c r="J42" s="13" t="s">
        <v>12</v>
      </c>
      <c r="K42" s="23">
        <v>227.36</v>
      </c>
      <c r="L42" s="24">
        <v>3225</v>
      </c>
    </row>
    <row r="43" spans="3:12" ht="29" x14ac:dyDescent="0.35">
      <c r="C43" s="21">
        <v>43728</v>
      </c>
      <c r="D43" s="6" t="s">
        <v>43</v>
      </c>
      <c r="E43" s="6" t="s">
        <v>11</v>
      </c>
      <c r="F43" s="6" t="s">
        <v>16</v>
      </c>
      <c r="G43" s="6" t="s">
        <v>27</v>
      </c>
      <c r="H43" s="6" t="s">
        <v>34</v>
      </c>
      <c r="I43" s="6" t="s">
        <v>10</v>
      </c>
      <c r="J43" s="13" t="s">
        <v>12</v>
      </c>
      <c r="K43" s="23">
        <v>218.25</v>
      </c>
      <c r="L43" s="24">
        <v>2925</v>
      </c>
    </row>
    <row r="44" spans="3:12" ht="29" x14ac:dyDescent="0.35">
      <c r="C44" s="21">
        <v>43728</v>
      </c>
      <c r="D44" s="6" t="s">
        <v>49</v>
      </c>
      <c r="E44" s="6" t="s">
        <v>11</v>
      </c>
      <c r="F44" s="32" t="s">
        <v>48</v>
      </c>
      <c r="G44" s="6" t="s">
        <v>27</v>
      </c>
      <c r="H44" s="6" t="s">
        <v>34</v>
      </c>
      <c r="I44" s="6" t="s">
        <v>10</v>
      </c>
      <c r="J44" s="13" t="s">
        <v>12</v>
      </c>
      <c r="K44" s="13" t="s">
        <v>12</v>
      </c>
      <c r="L44" s="24">
        <v>2925</v>
      </c>
    </row>
    <row r="45" spans="3:12" ht="29" x14ac:dyDescent="0.35">
      <c r="C45" s="21">
        <v>43728</v>
      </c>
      <c r="D45" s="6" t="s">
        <v>38</v>
      </c>
      <c r="E45" s="6" t="s">
        <v>11</v>
      </c>
      <c r="F45" s="6" t="s">
        <v>61</v>
      </c>
      <c r="G45" s="6" t="s">
        <v>27</v>
      </c>
      <c r="H45" s="6" t="s">
        <v>34</v>
      </c>
      <c r="I45" s="6" t="s">
        <v>10</v>
      </c>
      <c r="J45" s="13" t="s">
        <v>12</v>
      </c>
      <c r="K45" s="23">
        <f>22+22+170.7+221.73+244.8+218.23</f>
        <v>899.46</v>
      </c>
      <c r="L45" s="24">
        <v>3120</v>
      </c>
    </row>
    <row r="46" spans="3:12" ht="29" x14ac:dyDescent="0.35">
      <c r="C46" s="21">
        <v>43728</v>
      </c>
      <c r="D46" s="6" t="s">
        <v>18</v>
      </c>
      <c r="E46" s="6" t="s">
        <v>11</v>
      </c>
      <c r="F46" s="16" t="s">
        <v>17</v>
      </c>
      <c r="G46" s="6" t="s">
        <v>27</v>
      </c>
      <c r="H46" s="6" t="s">
        <v>34</v>
      </c>
      <c r="I46" s="6" t="s">
        <v>10</v>
      </c>
      <c r="J46" s="13" t="s">
        <v>12</v>
      </c>
      <c r="K46" s="23">
        <v>258.85000000000002</v>
      </c>
      <c r="L46" s="24">
        <v>3225</v>
      </c>
    </row>
    <row r="47" spans="3:12" ht="29" x14ac:dyDescent="0.35">
      <c r="C47" s="21">
        <v>43728</v>
      </c>
      <c r="D47" s="6" t="s">
        <v>46</v>
      </c>
      <c r="E47" s="6" t="s">
        <v>11</v>
      </c>
      <c r="F47" s="32" t="s">
        <v>47</v>
      </c>
      <c r="G47" s="6" t="s">
        <v>27</v>
      </c>
      <c r="H47" s="6" t="s">
        <v>34</v>
      </c>
      <c r="I47" s="6" t="s">
        <v>10</v>
      </c>
      <c r="J47" s="13" t="s">
        <v>12</v>
      </c>
      <c r="K47" s="23">
        <v>218.23</v>
      </c>
      <c r="L47" s="24">
        <v>3225</v>
      </c>
    </row>
    <row r="48" spans="3:12" ht="29" x14ac:dyDescent="0.35">
      <c r="C48" s="21">
        <v>43728</v>
      </c>
      <c r="D48" s="6" t="s">
        <v>50</v>
      </c>
      <c r="E48" s="6" t="s">
        <v>11</v>
      </c>
      <c r="F48" s="32" t="s">
        <v>53</v>
      </c>
      <c r="G48" s="6" t="s">
        <v>27</v>
      </c>
      <c r="H48" s="6" t="s">
        <v>34</v>
      </c>
      <c r="I48" s="6" t="s">
        <v>10</v>
      </c>
      <c r="J48" s="13" t="s">
        <v>12</v>
      </c>
      <c r="K48" s="23">
        <f>22+1503.54+197.93+244.8</f>
        <v>1968.27</v>
      </c>
      <c r="L48" s="24">
        <v>3225</v>
      </c>
    </row>
    <row r="49" spans="3:12" ht="29" x14ac:dyDescent="0.35">
      <c r="C49" s="21">
        <v>43728</v>
      </c>
      <c r="D49" s="6" t="s">
        <v>51</v>
      </c>
      <c r="E49" s="6" t="s">
        <v>11</v>
      </c>
      <c r="F49" s="32" t="s">
        <v>55</v>
      </c>
      <c r="G49" s="6" t="s">
        <v>27</v>
      </c>
      <c r="H49" s="6" t="s">
        <v>34</v>
      </c>
      <c r="I49" s="6" t="s">
        <v>10</v>
      </c>
      <c r="J49" s="13" t="s">
        <v>12</v>
      </c>
      <c r="K49" s="23">
        <f>178.2+99+1045.8+22+22</f>
        <v>1367</v>
      </c>
      <c r="L49" s="24">
        <v>2925</v>
      </c>
    </row>
    <row r="50" spans="3:12" ht="29" x14ac:dyDescent="0.35">
      <c r="C50" s="21">
        <v>43727</v>
      </c>
      <c r="D50" s="6" t="s">
        <v>51</v>
      </c>
      <c r="E50" s="6" t="s">
        <v>11</v>
      </c>
      <c r="F50" s="32" t="s">
        <v>55</v>
      </c>
      <c r="G50" s="34" t="s">
        <v>14</v>
      </c>
      <c r="H50" s="35" t="s">
        <v>35</v>
      </c>
      <c r="I50" s="6" t="s">
        <v>10</v>
      </c>
      <c r="J50" s="27">
        <v>1500</v>
      </c>
      <c r="K50" s="13" t="s">
        <v>12</v>
      </c>
      <c r="L50" s="24" t="s">
        <v>12</v>
      </c>
    </row>
    <row r="51" spans="3:12" ht="29" x14ac:dyDescent="0.35">
      <c r="C51" s="21">
        <v>43728</v>
      </c>
      <c r="D51" s="6" t="s">
        <v>20</v>
      </c>
      <c r="E51" s="6" t="s">
        <v>11</v>
      </c>
      <c r="F51" s="32" t="s">
        <v>13</v>
      </c>
      <c r="G51" s="6" t="s">
        <v>27</v>
      </c>
      <c r="H51" s="6" t="s">
        <v>34</v>
      </c>
      <c r="I51" s="6" t="s">
        <v>10</v>
      </c>
      <c r="J51" s="13" t="s">
        <v>12</v>
      </c>
      <c r="K51" s="23">
        <v>218.23</v>
      </c>
      <c r="L51" s="24">
        <v>3225</v>
      </c>
    </row>
    <row r="52" spans="3:12" ht="29" x14ac:dyDescent="0.35">
      <c r="C52" s="21">
        <v>43728</v>
      </c>
      <c r="D52" s="6" t="s">
        <v>39</v>
      </c>
      <c r="E52" s="6" t="s">
        <v>11</v>
      </c>
      <c r="F52" s="32" t="s">
        <v>57</v>
      </c>
      <c r="G52" s="6" t="s">
        <v>27</v>
      </c>
      <c r="H52" s="6" t="s">
        <v>34</v>
      </c>
      <c r="I52" s="6" t="s">
        <v>10</v>
      </c>
      <c r="J52" s="13" t="s">
        <v>12</v>
      </c>
      <c r="K52" s="13" t="s">
        <v>12</v>
      </c>
      <c r="L52" s="24">
        <v>2925</v>
      </c>
    </row>
    <row r="53" spans="3:12" ht="29" x14ac:dyDescent="0.35">
      <c r="C53" s="21">
        <v>43728</v>
      </c>
      <c r="D53" s="6" t="s">
        <v>42</v>
      </c>
      <c r="E53" s="6" t="s">
        <v>11</v>
      </c>
      <c r="F53" s="32" t="s">
        <v>54</v>
      </c>
      <c r="G53" s="6" t="s">
        <v>27</v>
      </c>
      <c r="H53" s="6" t="s">
        <v>34</v>
      </c>
      <c r="I53" s="6" t="s">
        <v>10</v>
      </c>
      <c r="J53" s="13" t="s">
        <v>12</v>
      </c>
      <c r="K53" s="23">
        <f>22+758.02</f>
        <v>780.02</v>
      </c>
      <c r="L53" s="24">
        <v>2925</v>
      </c>
    </row>
    <row r="54" spans="3:12" ht="29" x14ac:dyDescent="0.35">
      <c r="C54" s="21">
        <v>43727</v>
      </c>
      <c r="D54" s="6" t="s">
        <v>64</v>
      </c>
      <c r="E54" s="6" t="s">
        <v>11</v>
      </c>
      <c r="F54" s="6" t="s">
        <v>40</v>
      </c>
      <c r="G54" s="6" t="s">
        <v>28</v>
      </c>
      <c r="H54" s="6" t="s">
        <v>35</v>
      </c>
      <c r="I54" s="6" t="s">
        <v>10</v>
      </c>
      <c r="J54" s="27">
        <v>1500</v>
      </c>
      <c r="K54" s="23">
        <f>22+827.6</f>
        <v>849.6</v>
      </c>
      <c r="L54" s="13" t="s">
        <v>12</v>
      </c>
    </row>
    <row r="55" spans="3:12" ht="29" x14ac:dyDescent="0.35">
      <c r="C55" s="21">
        <v>43727</v>
      </c>
      <c r="D55" s="6" t="s">
        <v>22</v>
      </c>
      <c r="E55" s="6" t="s">
        <v>11</v>
      </c>
      <c r="F55" s="1" t="s">
        <v>16</v>
      </c>
      <c r="G55" s="6" t="s">
        <v>28</v>
      </c>
      <c r="H55" s="6" t="s">
        <v>35</v>
      </c>
      <c r="I55" s="6" t="s">
        <v>10</v>
      </c>
      <c r="J55" s="27">
        <v>1500</v>
      </c>
      <c r="K55" s="23">
        <f>22+840.59</f>
        <v>862.59</v>
      </c>
      <c r="L55" s="13" t="s">
        <v>12</v>
      </c>
    </row>
    <row r="56" spans="3:12" ht="29" x14ac:dyDescent="0.35">
      <c r="C56" s="21">
        <v>43727</v>
      </c>
      <c r="D56" s="6" t="s">
        <v>46</v>
      </c>
      <c r="E56" s="6" t="s">
        <v>11</v>
      </c>
      <c r="F56" s="32" t="s">
        <v>47</v>
      </c>
      <c r="G56" s="6" t="s">
        <v>28</v>
      </c>
      <c r="H56" s="6" t="s">
        <v>35</v>
      </c>
      <c r="I56" s="6" t="s">
        <v>10</v>
      </c>
      <c r="J56" s="27">
        <v>1500</v>
      </c>
      <c r="K56" s="13" t="s">
        <v>12</v>
      </c>
      <c r="L56" s="13" t="s">
        <v>12</v>
      </c>
    </row>
    <row r="57" spans="3:12" x14ac:dyDescent="0.35">
      <c r="C57" s="21">
        <v>43753</v>
      </c>
      <c r="D57" s="6" t="s">
        <v>38</v>
      </c>
      <c r="E57" s="6" t="s">
        <v>11</v>
      </c>
      <c r="F57" s="6" t="s">
        <v>61</v>
      </c>
      <c r="G57" s="6" t="s">
        <v>25</v>
      </c>
      <c r="H57" s="6" t="s">
        <v>25</v>
      </c>
      <c r="I57" s="6" t="s">
        <v>10</v>
      </c>
      <c r="J57" s="13" t="s">
        <v>12</v>
      </c>
      <c r="K57" s="23">
        <f>22+391.9</f>
        <v>413.9</v>
      </c>
      <c r="L57" s="24">
        <v>3510</v>
      </c>
    </row>
    <row r="58" spans="3:12" ht="29" x14ac:dyDescent="0.35">
      <c r="C58" s="21">
        <v>43756</v>
      </c>
      <c r="D58" s="6" t="s">
        <v>21</v>
      </c>
      <c r="E58" s="6" t="s">
        <v>11</v>
      </c>
      <c r="F58" s="20" t="s">
        <v>26</v>
      </c>
      <c r="G58" s="6" t="s">
        <v>28</v>
      </c>
      <c r="H58" s="6" t="s">
        <v>15</v>
      </c>
      <c r="I58" s="6" t="s">
        <v>10</v>
      </c>
      <c r="J58" s="13" t="s">
        <v>12</v>
      </c>
      <c r="K58" s="13" t="s">
        <v>12</v>
      </c>
      <c r="L58" s="24">
        <v>585</v>
      </c>
    </row>
    <row r="59" spans="3:12" ht="29" x14ac:dyDescent="0.35">
      <c r="C59" s="21">
        <v>43756</v>
      </c>
      <c r="D59" s="6" t="s">
        <v>20</v>
      </c>
      <c r="E59" s="6" t="s">
        <v>11</v>
      </c>
      <c r="F59" s="32" t="s">
        <v>13</v>
      </c>
      <c r="G59" s="6" t="s">
        <v>28</v>
      </c>
      <c r="H59" s="6" t="s">
        <v>15</v>
      </c>
      <c r="I59" s="6" t="s">
        <v>10</v>
      </c>
      <c r="J59" s="13" t="s">
        <v>12</v>
      </c>
      <c r="K59" s="13" t="s">
        <v>12</v>
      </c>
      <c r="L59" s="24">
        <v>1290</v>
      </c>
    </row>
    <row r="60" spans="3:12" ht="29" x14ac:dyDescent="0.35">
      <c r="C60" s="21">
        <v>43756</v>
      </c>
      <c r="D60" s="6" t="s">
        <v>38</v>
      </c>
      <c r="E60" s="6" t="s">
        <v>11</v>
      </c>
      <c r="F60" s="6" t="s">
        <v>61</v>
      </c>
      <c r="G60" s="6" t="s">
        <v>28</v>
      </c>
      <c r="H60" s="6" t="s">
        <v>15</v>
      </c>
      <c r="I60" s="6" t="s">
        <v>10</v>
      </c>
      <c r="J60" s="13" t="s">
        <v>12</v>
      </c>
      <c r="K60" s="13" t="s">
        <v>12</v>
      </c>
      <c r="L60" s="24">
        <v>1560</v>
      </c>
    </row>
    <row r="61" spans="3:12" ht="29" x14ac:dyDescent="0.35">
      <c r="C61" s="21">
        <v>43756</v>
      </c>
      <c r="D61" s="6" t="s">
        <v>39</v>
      </c>
      <c r="E61" s="6" t="s">
        <v>11</v>
      </c>
      <c r="F61" s="32" t="s">
        <v>57</v>
      </c>
      <c r="G61" s="6" t="s">
        <v>28</v>
      </c>
      <c r="H61" s="6" t="s">
        <v>15</v>
      </c>
      <c r="I61" s="6" t="s">
        <v>10</v>
      </c>
      <c r="J61" s="13" t="s">
        <v>12</v>
      </c>
      <c r="K61" s="13" t="s">
        <v>12</v>
      </c>
      <c r="L61" s="24">
        <v>1560</v>
      </c>
    </row>
    <row r="62" spans="3:12" ht="29" x14ac:dyDescent="0.35">
      <c r="C62" s="21">
        <v>43756</v>
      </c>
      <c r="D62" s="6" t="s">
        <v>52</v>
      </c>
      <c r="E62" s="6" t="s">
        <v>11</v>
      </c>
      <c r="F62" s="33" t="s">
        <v>56</v>
      </c>
      <c r="G62" s="6" t="s">
        <v>28</v>
      </c>
      <c r="H62" s="6" t="s">
        <v>15</v>
      </c>
      <c r="I62" s="6" t="s">
        <v>10</v>
      </c>
      <c r="J62" s="13" t="s">
        <v>12</v>
      </c>
      <c r="K62" s="13" t="s">
        <v>12</v>
      </c>
      <c r="L62" s="24">
        <v>2340</v>
      </c>
    </row>
    <row r="63" spans="3:12" ht="29" x14ac:dyDescent="0.35">
      <c r="C63" s="21">
        <v>43762</v>
      </c>
      <c r="D63" s="6" t="s">
        <v>43</v>
      </c>
      <c r="E63" s="6" t="s">
        <v>11</v>
      </c>
      <c r="F63" s="6" t="s">
        <v>16</v>
      </c>
      <c r="G63" s="6" t="s">
        <v>14</v>
      </c>
      <c r="H63" s="6" t="s">
        <v>25</v>
      </c>
      <c r="I63" s="6" t="s">
        <v>10</v>
      </c>
      <c r="J63" s="13" t="s">
        <v>12</v>
      </c>
      <c r="K63" s="23">
        <f>22+434.51</f>
        <v>456.51</v>
      </c>
      <c r="L63" s="24">
        <v>1170</v>
      </c>
    </row>
    <row r="64" spans="3:12" ht="29" x14ac:dyDescent="0.35">
      <c r="C64" s="21">
        <v>43757</v>
      </c>
      <c r="D64" s="6" t="s">
        <v>39</v>
      </c>
      <c r="E64" s="6" t="s">
        <v>11</v>
      </c>
      <c r="F64" s="32" t="s">
        <v>57</v>
      </c>
      <c r="G64" s="6" t="s">
        <v>28</v>
      </c>
      <c r="H64" s="6" t="s">
        <v>15</v>
      </c>
      <c r="I64" s="6" t="s">
        <v>10</v>
      </c>
      <c r="J64" s="13" t="s">
        <v>12</v>
      </c>
      <c r="K64" s="13" t="s">
        <v>12</v>
      </c>
      <c r="L64" s="24">
        <v>390</v>
      </c>
    </row>
    <row r="65" spans="3:12" ht="29" x14ac:dyDescent="0.35">
      <c r="C65" s="21">
        <v>43757</v>
      </c>
      <c r="D65" s="6" t="s">
        <v>20</v>
      </c>
      <c r="E65" s="6" t="s">
        <v>11</v>
      </c>
      <c r="F65" s="32" t="s">
        <v>13</v>
      </c>
      <c r="G65" s="6" t="s">
        <v>28</v>
      </c>
      <c r="H65" s="6" t="s">
        <v>15</v>
      </c>
      <c r="I65" s="6" t="s">
        <v>10</v>
      </c>
      <c r="J65" s="13" t="s">
        <v>12</v>
      </c>
      <c r="K65" s="29">
        <v>979.03545454545451</v>
      </c>
      <c r="L65" s="13" t="s">
        <v>12</v>
      </c>
    </row>
    <row r="66" spans="3:12" ht="29" x14ac:dyDescent="0.35">
      <c r="C66" s="21">
        <v>43757</v>
      </c>
      <c r="D66" s="28" t="s">
        <v>29</v>
      </c>
      <c r="E66" s="6" t="s">
        <v>11</v>
      </c>
      <c r="F66" s="31" t="s">
        <v>41</v>
      </c>
      <c r="G66" s="6" t="s">
        <v>28</v>
      </c>
      <c r="H66" s="6" t="s">
        <v>15</v>
      </c>
      <c r="I66" s="6" t="s">
        <v>10</v>
      </c>
      <c r="J66" s="13" t="s">
        <v>12</v>
      </c>
      <c r="K66" s="29">
        <v>964.26636363636374</v>
      </c>
      <c r="L66" s="13" t="s">
        <v>12</v>
      </c>
    </row>
    <row r="67" spans="3:12" ht="29" x14ac:dyDescent="0.35">
      <c r="C67" s="21">
        <v>43757</v>
      </c>
      <c r="D67" s="28" t="s">
        <v>21</v>
      </c>
      <c r="E67" s="6" t="s">
        <v>11</v>
      </c>
      <c r="F67" s="20" t="s">
        <v>26</v>
      </c>
      <c r="G67" s="6" t="s">
        <v>28</v>
      </c>
      <c r="H67" s="6" t="s">
        <v>15</v>
      </c>
      <c r="I67" s="6" t="s">
        <v>10</v>
      </c>
      <c r="J67" s="13" t="s">
        <v>12</v>
      </c>
      <c r="K67" s="29">
        <v>963.72981818181825</v>
      </c>
      <c r="L67" s="13" t="s">
        <v>12</v>
      </c>
    </row>
    <row r="68" spans="3:12" ht="29" x14ac:dyDescent="0.35">
      <c r="C68" s="21">
        <v>43757</v>
      </c>
      <c r="D68" s="6" t="s">
        <v>43</v>
      </c>
      <c r="E68" s="6" t="s">
        <v>11</v>
      </c>
      <c r="F68" s="6" t="s">
        <v>16</v>
      </c>
      <c r="G68" s="6" t="s">
        <v>28</v>
      </c>
      <c r="H68" s="6" t="s">
        <v>15</v>
      </c>
      <c r="I68" s="6" t="s">
        <v>10</v>
      </c>
      <c r="J68" s="13" t="s">
        <v>12</v>
      </c>
      <c r="K68" s="29">
        <v>1113.8454545454547</v>
      </c>
      <c r="L68" s="13" t="s">
        <v>12</v>
      </c>
    </row>
    <row r="69" spans="3:12" ht="29" x14ac:dyDescent="0.35">
      <c r="C69" s="21">
        <v>43757</v>
      </c>
      <c r="D69" s="5" t="s">
        <v>31</v>
      </c>
      <c r="E69" s="5" t="s">
        <v>11</v>
      </c>
      <c r="F69" s="30" t="s">
        <v>36</v>
      </c>
      <c r="G69" s="6" t="s">
        <v>28</v>
      </c>
      <c r="H69" s="6" t="s">
        <v>15</v>
      </c>
      <c r="I69" s="6" t="s">
        <v>10</v>
      </c>
      <c r="J69" s="13" t="s">
        <v>12</v>
      </c>
      <c r="K69" s="29">
        <v>1317.4627272727273</v>
      </c>
      <c r="L69" s="13" t="s">
        <v>12</v>
      </c>
    </row>
    <row r="70" spans="3:12" ht="29" x14ac:dyDescent="0.35">
      <c r="C70" s="21">
        <v>43757</v>
      </c>
      <c r="D70" s="28" t="s">
        <v>32</v>
      </c>
      <c r="E70" s="6" t="s">
        <v>11</v>
      </c>
      <c r="F70" s="6" t="s">
        <v>40</v>
      </c>
      <c r="G70" s="6" t="s">
        <v>28</v>
      </c>
      <c r="H70" s="6" t="s">
        <v>15</v>
      </c>
      <c r="I70" s="6" t="s">
        <v>10</v>
      </c>
      <c r="J70" s="13" t="s">
        <v>12</v>
      </c>
      <c r="K70" s="29">
        <v>888.58303030303034</v>
      </c>
      <c r="L70" s="13" t="s">
        <v>12</v>
      </c>
    </row>
    <row r="72" spans="3:12" x14ac:dyDescent="0.35">
      <c r="D72" s="40" t="s">
        <v>65</v>
      </c>
      <c r="E72" s="40"/>
    </row>
  </sheetData>
  <autoFilter ref="C3:L70" xr:uid="{517D2447-2D41-4A60-86A4-329924811FBA}"/>
  <mergeCells count="2">
    <mergeCell ref="C2:L2"/>
    <mergeCell ref="D72:E7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A74670FC8E0044D9BF95BC6891BB873" ma:contentTypeVersion="13" ma:contentTypeDescription="Create a new document." ma:contentTypeScope="" ma:versionID="2665ddcb1be1b72d7149fe788d2deb40">
  <xsd:schema xmlns:xsd="http://www.w3.org/2001/XMLSchema" xmlns:xs="http://www.w3.org/2001/XMLSchema" xmlns:p="http://schemas.microsoft.com/office/2006/metadata/properties" xmlns:ns3="5177add7-6507-4b67-92cd-4babca256c56" xmlns:ns4="73139f0a-f33e-471a-82e2-dd14fa538782" targetNamespace="http://schemas.microsoft.com/office/2006/metadata/properties" ma:root="true" ma:fieldsID="5746d3d8ccbe45fac1ee270bc380b2d2" ns3:_="" ns4:_="">
    <xsd:import namespace="5177add7-6507-4b67-92cd-4babca256c56"/>
    <xsd:import namespace="73139f0a-f33e-471a-82e2-dd14fa53878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77add7-6507-4b67-92cd-4babca256c5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139f0a-f33e-471a-82e2-dd14fa538782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06C2B1E-C67E-41E4-9BC8-45750E7D9E7A}">
  <ds:schemaRefs>
    <ds:schemaRef ds:uri="http://schemas.microsoft.com/office/2006/metadata/properties"/>
    <ds:schemaRef ds:uri="5177add7-6507-4b67-92cd-4babca256c56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73139f0a-f33e-471a-82e2-dd14fa538782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90888A1-6B50-4556-B70F-706101068D0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CA578DA-668A-47A4-AB2A-515D119010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177add7-6507-4b67-92cd-4babca256c56"/>
    <ds:schemaRef ds:uri="73139f0a-f33e-471a-82e2-dd14fa53878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GlaxoSmithKline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lma94250</dc:creator>
  <cp:lastModifiedBy>Jared Croft</cp:lastModifiedBy>
  <dcterms:created xsi:type="dcterms:W3CDTF">2016-05-10T03:45:25Z</dcterms:created>
  <dcterms:modified xsi:type="dcterms:W3CDTF">2020-02-28T04:06:55Z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0x0101009A74670FC8E0044D9BF95BC6891BB873</vt:lpwstr>
  </property>
</Properties>
</file>